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20400" windowHeight="7125"/>
  </bookViews>
  <sheets>
    <sheet name="Sheet1" sheetId="1" r:id="rId1"/>
  </sheets>
  <externalReferences>
    <externalReference r:id="rId2"/>
  </externalReferences>
  <calcPr calcId="162913"/>
</workbook>
</file>

<file path=xl/calcChain.xml><?xml version="1.0" encoding="utf-8"?>
<calcChain xmlns="http://schemas.openxmlformats.org/spreadsheetml/2006/main">
  <c r="F15" i="1" l="1"/>
  <c r="H24" i="1"/>
  <c r="H19" i="1"/>
  <c r="H20" i="1"/>
  <c r="G15" i="1"/>
  <c r="G27" i="1"/>
  <c r="G26" i="1"/>
  <c r="G25" i="1"/>
  <c r="G23" i="1"/>
  <c r="G22" i="1"/>
  <c r="G21" i="1"/>
  <c r="G17" i="1"/>
  <c r="G16" i="1"/>
  <c r="H15" i="1" l="1"/>
  <c r="H21" i="1" l="1"/>
  <c r="H22" i="1"/>
  <c r="H23" i="1"/>
  <c r="H26" i="1"/>
  <c r="H27" i="1"/>
  <c r="H28" i="1"/>
  <c r="H25" i="1"/>
  <c r="H17" i="1"/>
  <c r="H16" i="1"/>
  <c r="H18" i="1" l="1"/>
  <c r="G29" i="1" l="1"/>
  <c r="F29" i="1"/>
  <c r="E29" i="1"/>
  <c r="H29" i="1" l="1"/>
</calcChain>
</file>

<file path=xl/sharedStrings.xml><?xml version="1.0" encoding="utf-8"?>
<sst xmlns="http://schemas.openxmlformats.org/spreadsheetml/2006/main" count="59" uniqueCount="47">
  <si>
    <t>ՀԱՇՎԵՏՎՈՒԹՅՈՒՆ</t>
  </si>
  <si>
    <t xml:space="preserve">Պայմանագրի անվանումը`  Սուբսիդիայի հատկացման պայմանագիր  </t>
  </si>
  <si>
    <t>Պատվիրատու</t>
  </si>
  <si>
    <t>Կատարող</t>
  </si>
  <si>
    <t>Հ/Հ</t>
  </si>
  <si>
    <t>Մատուցված ծառայությունների, կատարված աշխատանքների և մատակարարված ապրանքների անվանումը</t>
  </si>
  <si>
    <t>Չափման միավորը</t>
  </si>
  <si>
    <t>Քանակը</t>
  </si>
  <si>
    <t>Պարզաբանումներ նշված տարբերությ. վերաբերյալ</t>
  </si>
  <si>
    <t>Աշխատավարձ</t>
  </si>
  <si>
    <t>Դրամ</t>
  </si>
  <si>
    <t>ԿՎՏ</t>
  </si>
  <si>
    <t>Ընդամենը</t>
  </si>
  <si>
    <t>ՀԱՆՐԱԿՐԹԱԿԱՆ  ԾՐԱԳՐՈՎ ՄԱՏՈՒՑՎԱԾ ԿՐԹԱԿԱՆ ԾԱՌԱՅՈՒԹՅՈՒՆՆԵՐԻ ՆՊԱՏԱԿՈՎ ՀԱՏԿԱՑՎԱԾ ՍՈՒԲՍԻԴԻԱՅԻ ԾԱԽՍԵՐԻ ՎԵՐԱԲԵՐՅԱԼ</t>
  </si>
  <si>
    <t>Հաշվապահ՝</t>
  </si>
  <si>
    <t>Խ.մ</t>
  </si>
  <si>
    <t>Դեռատիզացիայի վճար</t>
  </si>
  <si>
    <r>
      <t>&lt;&lt;Հ</t>
    </r>
    <r>
      <rPr>
        <sz val="9"/>
        <color theme="1"/>
        <rFont val="Arial LatArm"/>
        <family val="2"/>
      </rPr>
      <t>Հ Շիրակի  մարզպետի աշխատակազմ&gt;&gt; պետական մարմին</t>
    </r>
  </si>
  <si>
    <t>Ջրամատակարարման ծառ.</t>
  </si>
  <si>
    <t>Ս.Մկրտչյան</t>
  </si>
  <si>
    <r>
      <t>&lt;</t>
    </r>
    <r>
      <rPr>
        <sz val="9"/>
        <rFont val="Arial LatArm"/>
        <family val="2"/>
      </rPr>
      <t xml:space="preserve">&lt; ՀՀ Շիրակի մարզի Գյումրու </t>
    </r>
    <r>
      <rPr>
        <sz val="9"/>
        <rFont val="Calibri"/>
        <family val="2"/>
        <charset val="204"/>
      </rPr>
      <t>№</t>
    </r>
    <r>
      <rPr>
        <sz val="9"/>
        <rFont val="Arial LatArm"/>
        <family val="2"/>
      </rPr>
      <t>38 հիմնական դ</t>
    </r>
    <r>
      <rPr>
        <sz val="9"/>
        <color theme="1"/>
        <rFont val="Arial LatArm"/>
        <family val="2"/>
      </rPr>
      <t>պրոց&gt;&gt; պետական ոչ առևտրային կազմակերպություն</t>
    </r>
  </si>
  <si>
    <t>Այլ ծախսեր</t>
  </si>
  <si>
    <t>Կենց.և հանր. սննդի  նյութեր</t>
  </si>
  <si>
    <r>
      <t xml:space="preserve"> Պայմանագրի համարը՝ </t>
    </r>
    <r>
      <rPr>
        <b/>
        <i/>
        <sz val="9"/>
        <color theme="1"/>
        <rFont val="Arial LatArm"/>
        <family val="2"/>
      </rPr>
      <t xml:space="preserve"> </t>
    </r>
    <r>
      <rPr>
        <b/>
        <i/>
        <u/>
        <sz val="9"/>
        <color theme="1"/>
        <rFont val="Calibri"/>
        <family val="2"/>
        <charset val="204"/>
      </rPr>
      <t>N</t>
    </r>
    <r>
      <rPr>
        <b/>
        <i/>
        <u/>
        <sz val="9"/>
        <color theme="1"/>
        <rFont val="Arial LatArm"/>
        <family val="2"/>
      </rPr>
      <t>ՀԿ 23</t>
    </r>
  </si>
  <si>
    <t>Մեքենաների և սարքավորումների պահպանման ծախսեր</t>
  </si>
  <si>
    <t>Գրասենյակային ծախսեր</t>
  </si>
  <si>
    <t>Հատուկ նպատակային նյութեր</t>
  </si>
  <si>
    <t>3 ամիս</t>
  </si>
  <si>
    <t xml:space="preserve">Պայմանագրի կնքման ամսաթիվը՝  &lt;&lt;  04  &gt;&gt;  ապրիլ    2025թ.                            </t>
  </si>
  <si>
    <t>Մասնագիտական ծառայություններ</t>
  </si>
  <si>
    <t>Էլեկտրաէներգիայի  ծառայություններ</t>
  </si>
  <si>
    <t>Պարտադիր վճարներ</t>
  </si>
  <si>
    <t xml:space="preserve">Բյուջեով նախատեսված գումարից ավել վճարված գումարները  կատարվել են նախորդ եռամսյակների մնացորդի հաշվին </t>
  </si>
  <si>
    <t>(2025 թվականի IV եռամսյակ)</t>
  </si>
  <si>
    <t>IV եռամսյակի մնացորդը/պարտքը +/-/հազ. դրամ/             8=7-6</t>
  </si>
  <si>
    <t>Բյուջեով նախատեսված գումարը              IV եռամսյակ /հազ. դրամ/</t>
  </si>
  <si>
    <t xml:space="preserve"> &lt;&lt; 09 &gt;&gt; &lt;&lt; 01&gt;&gt; 2026 թ.</t>
  </si>
  <si>
    <t>Պայմանագրի շրջանակներում &lt;&lt;01&gt;&gt;  հոկտեմբերի  2025թվականից մինչև &lt;&lt;31&gt;&gt;  դեկտեմբերի 2025 թվականը ընկած ժամանակահատվածում կատարվել է հետևյալ աշխատանքները, մատակարարումները և ծառայությունները.</t>
  </si>
  <si>
    <t>Փաստացի կատարված ծախսերը հազ. դրամ/ 01.10.2025-31.12.2025</t>
  </si>
  <si>
    <t>Վճարված գումարը հազ. դրամ/ 01.10.2025-31.12.2025</t>
  </si>
  <si>
    <t>Վճարման ժամկետը 01.10.2025-31.12.2025</t>
  </si>
  <si>
    <t>01.10.2025-31.12.2025</t>
  </si>
  <si>
    <t xml:space="preserve">Տնօրեն՝        </t>
  </si>
  <si>
    <t>Ֆ.Խաչատրյան</t>
  </si>
  <si>
    <t>Կապի ծառայություններ</t>
  </si>
  <si>
    <t>Լաբորատոր նյութեր</t>
  </si>
  <si>
    <t>Համակարգչային ծառայություններ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</si>
</sst>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2" x14ac:knownFonts="1">
    <font>
      <sz val="11"/>
      <color theme="1"/>
      <name val="Calibri"/>
      <family val="2"/>
      <scheme val="minor"/>
    </font>
    <font>
      <b/>
      <sz val="10"/>
      <color theme="1"/>
      <name val="Arial LatArm"/>
      <family val="2"/>
    </font>
    <font>
      <sz val="9"/>
      <color theme="1"/>
      <name val="Arial LatArm"/>
      <family val="2"/>
    </font>
    <font>
      <b/>
      <sz val="9"/>
      <color theme="1"/>
      <name val="Arial LatArm"/>
      <family val="2"/>
    </font>
    <font>
      <i/>
      <sz val="9"/>
      <color theme="1"/>
      <name val="Arial LatArm"/>
      <family val="2"/>
    </font>
    <font>
      <sz val="9"/>
      <name val="Arial LatArm"/>
      <family val="2"/>
    </font>
    <font>
      <b/>
      <i/>
      <u/>
      <sz val="9"/>
      <color theme="1"/>
      <name val="Arial LatArm"/>
      <family val="2"/>
    </font>
    <font>
      <sz val="9"/>
      <name val="Calibri"/>
      <family val="2"/>
      <charset val="204"/>
    </font>
    <font>
      <b/>
      <i/>
      <sz val="9"/>
      <color theme="1"/>
      <name val="Arial LatArm"/>
      <family val="2"/>
    </font>
    <font>
      <b/>
      <i/>
      <u/>
      <sz val="9"/>
      <color theme="1"/>
      <name val="Calibri"/>
      <family val="2"/>
      <charset val="204"/>
    </font>
    <font>
      <sz val="10"/>
      <color theme="1"/>
      <name val="Arial LatArm"/>
      <family val="2"/>
    </font>
    <font>
      <sz val="8"/>
      <color theme="1"/>
      <name val="Arial LatArm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2" fillId="2" borderId="2" xfId="0" applyNumberFormat="1" applyFont="1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/>
    </xf>
    <xf numFmtId="0" fontId="0" fillId="2" borderId="0" xfId="0" applyFill="1"/>
    <xf numFmtId="0" fontId="2" fillId="2" borderId="0" xfId="0" applyFont="1" applyFill="1" applyBorder="1" applyAlignment="1">
      <alignment horizontal="left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164" fontId="0" fillId="2" borderId="0" xfId="0" applyNumberFormat="1" applyFill="1"/>
    <xf numFmtId="16" fontId="0" fillId="2" borderId="0" xfId="0" applyNumberFormat="1" applyFill="1"/>
    <xf numFmtId="164" fontId="0" fillId="2" borderId="0" xfId="0" applyNumberFormat="1" applyFill="1" applyAlignment="1">
      <alignment wrapText="1"/>
    </xf>
    <xf numFmtId="0" fontId="0" fillId="2" borderId="0" xfId="0" applyFill="1" applyAlignment="1">
      <alignment wrapText="1"/>
    </xf>
    <xf numFmtId="164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164" fontId="3" fillId="2" borderId="0" xfId="0" applyNumberFormat="1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left" vertical="center"/>
    </xf>
    <xf numFmtId="164" fontId="2" fillId="2" borderId="0" xfId="0" applyNumberFormat="1" applyFont="1" applyFill="1" applyAlignment="1">
      <alignment horizontal="center" vertical="center"/>
    </xf>
    <xf numFmtId="164" fontId="10" fillId="0" borderId="5" xfId="0" applyNumberFormat="1" applyFont="1" applyBorder="1" applyAlignment="1">
      <alignment horizontal="center" vertical="center"/>
    </xf>
    <xf numFmtId="0" fontId="10" fillId="0" borderId="0" xfId="0" applyFont="1" applyAlignment="1">
      <alignment horizontal="left" vertical="center"/>
    </xf>
    <xf numFmtId="164" fontId="10" fillId="0" borderId="6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left" vertical="center"/>
    </xf>
    <xf numFmtId="164" fontId="2" fillId="2" borderId="4" xfId="0" applyNumberFormat="1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left" vertical="center" wrapText="1"/>
    </xf>
    <xf numFmtId="0" fontId="10" fillId="0" borderId="0" xfId="0" applyFont="1" applyAlignment="1">
      <alignment horizontal="right" vertical="center"/>
    </xf>
    <xf numFmtId="0" fontId="2" fillId="0" borderId="1" xfId="0" applyFont="1" applyBorder="1" applyAlignment="1">
      <alignment horizontal="left" vertical="center" wrapText="1"/>
    </xf>
    <xf numFmtId="164" fontId="2" fillId="2" borderId="2" xfId="0" applyNumberFormat="1" applyFont="1" applyFill="1" applyBorder="1" applyAlignment="1">
      <alignment horizontal="center" vertical="center" wrapText="1"/>
    </xf>
    <xf numFmtId="164" fontId="2" fillId="2" borderId="4" xfId="0" applyNumberFormat="1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left" vertical="center" wrapText="1"/>
    </xf>
    <xf numFmtId="164" fontId="1" fillId="2" borderId="0" xfId="0" applyNumberFormat="1" applyFont="1" applyFill="1" applyAlignment="1">
      <alignment horizontal="left" vertical="center"/>
    </xf>
    <xf numFmtId="0" fontId="11" fillId="0" borderId="1" xfId="0" applyFont="1" applyBorder="1" applyAlignment="1">
      <alignment horizontal="center" vertical="center" wrapText="1"/>
    </xf>
    <xf numFmtId="164" fontId="10" fillId="0" borderId="0" xfId="0" applyNumberFormat="1" applyFont="1" applyBorder="1" applyAlignment="1">
      <alignment horizontal="center" vertical="center"/>
    </xf>
    <xf numFmtId="0" fontId="10" fillId="0" borderId="0" xfId="0" applyFont="1" applyBorder="1" applyAlignment="1">
      <alignment horizontal="left" vertical="center"/>
    </xf>
    <xf numFmtId="164" fontId="10" fillId="0" borderId="0" xfId="0" applyNumberFormat="1" applyFont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HOME\Desktop\38\38-2025\&#1350;&#1377;&#1389;&#1377;&#1392;&#1377;&#1399;&#1387;&#1406;\naxahashiv%202025-38%20-&#1380;&#1381;&#1391;&#1407;&#1381;&#1396;&#1378;&#1381;&#140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3"/>
    </sheetNames>
    <sheetDataSet>
      <sheetData sheetId="0">
        <row r="51">
          <cell r="L51">
            <v>56250</v>
          </cell>
          <cell r="O51">
            <v>79962.600000000006</v>
          </cell>
        </row>
        <row r="59">
          <cell r="L59">
            <v>500</v>
          </cell>
          <cell r="O59">
            <v>1500</v>
          </cell>
        </row>
        <row r="60">
          <cell r="L60">
            <v>180</v>
          </cell>
          <cell r="O60">
            <v>300</v>
          </cell>
        </row>
        <row r="79">
          <cell r="L79">
            <v>420.3</v>
          </cell>
          <cell r="O79">
            <v>3429</v>
          </cell>
        </row>
        <row r="82">
          <cell r="L82">
            <v>12</v>
          </cell>
          <cell r="O82">
            <v>24</v>
          </cell>
        </row>
        <row r="84">
          <cell r="L84">
            <v>100</v>
          </cell>
          <cell r="O84">
            <v>150</v>
          </cell>
        </row>
        <row r="90">
          <cell r="L90">
            <v>2477.5</v>
          </cell>
          <cell r="O90">
            <v>2823.6</v>
          </cell>
        </row>
        <row r="91">
          <cell r="L91">
            <v>20</v>
          </cell>
          <cell r="O91">
            <v>300</v>
          </cell>
        </row>
        <row r="129">
          <cell r="L129">
            <v>82</v>
          </cell>
          <cell r="O129">
            <v>200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1"/>
  <sheetViews>
    <sheetView tabSelected="1" view="pageLayout" zoomScaleNormal="100" workbookViewId="0">
      <selection activeCell="E20" sqref="E20"/>
    </sheetView>
  </sheetViews>
  <sheetFormatPr defaultRowHeight="15" x14ac:dyDescent="0.25"/>
  <cols>
    <col min="1" max="1" width="5" style="5" customWidth="1"/>
    <col min="2" max="2" width="28.28515625" style="6" customWidth="1"/>
    <col min="3" max="3" width="9.42578125" style="6" customWidth="1"/>
    <col min="4" max="4" width="8.42578125" style="6" customWidth="1"/>
    <col min="5" max="5" width="13.85546875" style="6" customWidth="1"/>
    <col min="6" max="6" width="16.140625" style="6" customWidth="1"/>
    <col min="7" max="7" width="12.42578125" style="6" customWidth="1"/>
    <col min="8" max="8" width="15.85546875" style="6" customWidth="1"/>
    <col min="9" max="9" width="12.28515625" style="6" customWidth="1"/>
    <col min="10" max="10" width="16.140625" style="6" customWidth="1"/>
    <col min="11" max="11" width="9.5703125" style="6" bestFit="1" customWidth="1"/>
    <col min="12" max="16384" width="9.140625" style="6"/>
  </cols>
  <sheetData>
    <row r="1" spans="1:17" ht="1.5" customHeight="1" x14ac:dyDescent="0.25"/>
    <row r="2" spans="1:17" x14ac:dyDescent="0.25">
      <c r="A2" s="31" t="s">
        <v>0</v>
      </c>
      <c r="B2" s="31"/>
      <c r="C2" s="31"/>
      <c r="D2" s="31"/>
      <c r="E2" s="31"/>
      <c r="F2" s="31"/>
      <c r="G2" s="31"/>
      <c r="H2" s="31"/>
      <c r="I2" s="31"/>
      <c r="J2" s="31"/>
    </row>
    <row r="3" spans="1:17" ht="21" customHeight="1" x14ac:dyDescent="0.25">
      <c r="A3" s="31" t="s">
        <v>13</v>
      </c>
      <c r="B3" s="31"/>
      <c r="C3" s="31"/>
      <c r="D3" s="31"/>
      <c r="E3" s="31"/>
      <c r="F3" s="31"/>
      <c r="G3" s="31"/>
      <c r="H3" s="31"/>
      <c r="I3" s="31"/>
      <c r="J3" s="31"/>
    </row>
    <row r="4" spans="1:17" ht="12" customHeight="1" x14ac:dyDescent="0.25">
      <c r="A4" s="32" t="s">
        <v>33</v>
      </c>
      <c r="B4" s="32"/>
      <c r="C4" s="32"/>
      <c r="D4" s="32"/>
      <c r="E4" s="32"/>
      <c r="F4" s="32"/>
      <c r="G4" s="32"/>
      <c r="H4" s="32"/>
      <c r="I4" s="32"/>
      <c r="J4" s="32"/>
    </row>
    <row r="5" spans="1:17" ht="15" customHeight="1" x14ac:dyDescent="0.25">
      <c r="A5" s="33" t="s">
        <v>36</v>
      </c>
      <c r="B5" s="33"/>
      <c r="C5" s="33"/>
      <c r="D5" s="33"/>
      <c r="E5" s="33"/>
      <c r="F5" s="7"/>
      <c r="G5" s="7"/>
      <c r="H5" s="7"/>
      <c r="I5" s="7"/>
      <c r="J5" s="8"/>
    </row>
    <row r="6" spans="1:17" ht="15" customHeight="1" x14ac:dyDescent="0.25">
      <c r="A6" s="26" t="s">
        <v>1</v>
      </c>
      <c r="B6" s="26"/>
      <c r="C6" s="26"/>
      <c r="D6" s="26"/>
      <c r="E6" s="26"/>
      <c r="F6" s="26"/>
      <c r="G6" s="26"/>
      <c r="H6" s="26"/>
      <c r="I6" s="26"/>
      <c r="J6" s="8"/>
    </row>
    <row r="7" spans="1:17" ht="15" customHeight="1" x14ac:dyDescent="0.25">
      <c r="A7" s="37" t="s">
        <v>28</v>
      </c>
      <c r="B7" s="37"/>
      <c r="C7" s="37"/>
      <c r="D7" s="37"/>
      <c r="E7" s="37"/>
      <c r="F7" s="37"/>
      <c r="G7" s="37"/>
      <c r="H7" s="37"/>
      <c r="I7" s="37"/>
      <c r="J7" s="8"/>
    </row>
    <row r="8" spans="1:17" x14ac:dyDescent="0.25">
      <c r="A8" s="37" t="s">
        <v>23</v>
      </c>
      <c r="B8" s="37"/>
      <c r="C8" s="37"/>
      <c r="D8" s="37"/>
      <c r="E8" s="37"/>
      <c r="F8" s="37"/>
      <c r="G8" s="37"/>
      <c r="H8" s="37"/>
      <c r="I8" s="37"/>
      <c r="J8" s="8"/>
    </row>
    <row r="9" spans="1:17" x14ac:dyDescent="0.25">
      <c r="A9" s="37" t="s">
        <v>2</v>
      </c>
      <c r="B9" s="37"/>
      <c r="C9" s="37" t="s">
        <v>17</v>
      </c>
      <c r="D9" s="37"/>
      <c r="E9" s="37"/>
      <c r="F9" s="37"/>
      <c r="G9" s="37"/>
      <c r="H9" s="37"/>
      <c r="I9" s="37"/>
      <c r="J9" s="7"/>
    </row>
    <row r="10" spans="1:17" x14ac:dyDescent="0.25">
      <c r="A10" s="26" t="s">
        <v>3</v>
      </c>
      <c r="B10" s="26"/>
      <c r="C10" s="26" t="s">
        <v>20</v>
      </c>
      <c r="D10" s="26"/>
      <c r="E10" s="26"/>
      <c r="F10" s="26"/>
      <c r="G10" s="26"/>
      <c r="H10" s="26"/>
      <c r="I10" s="26"/>
      <c r="J10" s="26"/>
    </row>
    <row r="11" spans="1:17" ht="15" customHeight="1" x14ac:dyDescent="0.25">
      <c r="A11" s="28" t="s">
        <v>37</v>
      </c>
      <c r="B11" s="28"/>
      <c r="C11" s="28"/>
      <c r="D11" s="28"/>
      <c r="E11" s="28"/>
      <c r="F11" s="28"/>
      <c r="G11" s="28"/>
      <c r="H11" s="28"/>
      <c r="I11" s="28"/>
      <c r="J11" s="28"/>
    </row>
    <row r="12" spans="1:17" x14ac:dyDescent="0.25">
      <c r="A12" s="28"/>
      <c r="B12" s="28"/>
      <c r="C12" s="28"/>
      <c r="D12" s="28"/>
      <c r="E12" s="28"/>
      <c r="F12" s="28"/>
      <c r="G12" s="28"/>
      <c r="H12" s="28"/>
      <c r="I12" s="28"/>
      <c r="J12" s="28"/>
    </row>
    <row r="13" spans="1:17" ht="62.25" customHeight="1" x14ac:dyDescent="0.25">
      <c r="A13" s="1" t="s">
        <v>4</v>
      </c>
      <c r="B13" s="1" t="s">
        <v>5</v>
      </c>
      <c r="C13" s="1" t="s">
        <v>6</v>
      </c>
      <c r="D13" s="1" t="s">
        <v>7</v>
      </c>
      <c r="E13" s="39" t="s">
        <v>38</v>
      </c>
      <c r="F13" s="1" t="s">
        <v>39</v>
      </c>
      <c r="G13" s="1" t="s">
        <v>35</v>
      </c>
      <c r="H13" s="1" t="s">
        <v>34</v>
      </c>
      <c r="I13" s="1" t="s">
        <v>40</v>
      </c>
      <c r="J13" s="1" t="s">
        <v>8</v>
      </c>
    </row>
    <row r="14" spans="1:17" x14ac:dyDescent="0.25">
      <c r="A14" s="2">
        <v>1</v>
      </c>
      <c r="B14" s="2">
        <v>2</v>
      </c>
      <c r="C14" s="2">
        <v>3</v>
      </c>
      <c r="D14" s="2">
        <v>4</v>
      </c>
      <c r="E14" s="2">
        <v>5</v>
      </c>
      <c r="F14" s="2">
        <v>6</v>
      </c>
      <c r="G14" s="2">
        <v>7</v>
      </c>
      <c r="H14" s="2">
        <v>8</v>
      </c>
      <c r="I14" s="2">
        <v>9</v>
      </c>
      <c r="J14" s="2">
        <v>10</v>
      </c>
    </row>
    <row r="15" spans="1:17" ht="15" customHeight="1" x14ac:dyDescent="0.25">
      <c r="A15" s="2">
        <v>1</v>
      </c>
      <c r="B15" s="9" t="s">
        <v>9</v>
      </c>
      <c r="C15" s="2" t="s">
        <v>10</v>
      </c>
      <c r="D15" s="2">
        <v>3</v>
      </c>
      <c r="E15" s="2">
        <v>24641.599999999999</v>
      </c>
      <c r="F15" s="2">
        <f>27974-388.2-2944.2</f>
        <v>24641.599999999999</v>
      </c>
      <c r="G15" s="3">
        <f>[1]Лист3!$O$51-[1]Лист3!$L$51-388.2-2875.9</f>
        <v>20448.500000000004</v>
      </c>
      <c r="H15" s="3">
        <f>G15-F15</f>
        <v>-4193.0999999999949</v>
      </c>
      <c r="I15" s="34" t="s">
        <v>41</v>
      </c>
      <c r="J15" s="34" t="s">
        <v>32</v>
      </c>
      <c r="K15" s="10"/>
      <c r="M15" s="11"/>
    </row>
    <row r="16" spans="1:17" ht="16.5" customHeight="1" x14ac:dyDescent="0.25">
      <c r="A16" s="2">
        <v>2</v>
      </c>
      <c r="B16" s="9" t="s">
        <v>30</v>
      </c>
      <c r="C16" s="2" t="s">
        <v>11</v>
      </c>
      <c r="D16" s="2"/>
      <c r="E16" s="3">
        <v>620.29999999999995</v>
      </c>
      <c r="F16" s="3">
        <v>425.9</v>
      </c>
      <c r="G16" s="4">
        <f>[1]Лист3!$O$59-[1]Лист3!$L$59</f>
        <v>1000</v>
      </c>
      <c r="H16" s="3">
        <f t="shared" ref="H16:H28" si="0">G16-F16</f>
        <v>574.1</v>
      </c>
      <c r="I16" s="35"/>
      <c r="J16" s="35"/>
      <c r="Q16" s="10"/>
    </row>
    <row r="17" spans="1:14" x14ac:dyDescent="0.25">
      <c r="A17" s="2">
        <v>3</v>
      </c>
      <c r="B17" s="9" t="s">
        <v>18</v>
      </c>
      <c r="C17" s="2" t="s">
        <v>15</v>
      </c>
      <c r="D17" s="2"/>
      <c r="E17" s="3">
        <v>11.8</v>
      </c>
      <c r="F17" s="3">
        <v>7</v>
      </c>
      <c r="G17" s="29">
        <f>[1]Лист3!$O$60-[1]Лист3!$L$60</f>
        <v>120</v>
      </c>
      <c r="H17" s="3">
        <f t="shared" si="0"/>
        <v>113</v>
      </c>
      <c r="I17" s="35"/>
      <c r="J17" s="35"/>
      <c r="K17" s="10"/>
    </row>
    <row r="18" spans="1:14" x14ac:dyDescent="0.25">
      <c r="A18" s="2">
        <v>4</v>
      </c>
      <c r="B18" s="9" t="s">
        <v>16</v>
      </c>
      <c r="C18" s="2" t="s">
        <v>10</v>
      </c>
      <c r="D18" s="2" t="s">
        <v>27</v>
      </c>
      <c r="E18" s="3">
        <v>15</v>
      </c>
      <c r="F18" s="3">
        <v>15</v>
      </c>
      <c r="G18" s="30"/>
      <c r="H18" s="3">
        <f>G17-F18</f>
        <v>105</v>
      </c>
      <c r="I18" s="35"/>
      <c r="J18" s="35"/>
      <c r="K18" s="10"/>
    </row>
    <row r="19" spans="1:14" x14ac:dyDescent="0.25">
      <c r="A19" s="2">
        <v>5</v>
      </c>
      <c r="B19" s="9" t="s">
        <v>44</v>
      </c>
      <c r="C19" s="2" t="s">
        <v>10</v>
      </c>
      <c r="D19" s="2" t="s">
        <v>27</v>
      </c>
      <c r="E19" s="3">
        <v>20</v>
      </c>
      <c r="F19" s="3">
        <v>20</v>
      </c>
      <c r="G19" s="25">
        <v>30</v>
      </c>
      <c r="H19" s="3">
        <f t="shared" si="0"/>
        <v>10</v>
      </c>
      <c r="I19" s="35"/>
      <c r="J19" s="35"/>
      <c r="K19" s="10"/>
    </row>
    <row r="20" spans="1:14" x14ac:dyDescent="0.25">
      <c r="A20" s="2">
        <v>6</v>
      </c>
      <c r="B20" s="9" t="s">
        <v>46</v>
      </c>
      <c r="C20" s="2" t="s">
        <v>10</v>
      </c>
      <c r="D20" s="2"/>
      <c r="E20" s="3">
        <v>112</v>
      </c>
      <c r="F20" s="3">
        <v>112</v>
      </c>
      <c r="G20" s="25"/>
      <c r="H20" s="3">
        <f t="shared" ref="H20" si="1">G19-F20</f>
        <v>-82</v>
      </c>
      <c r="I20" s="35"/>
      <c r="J20" s="35"/>
      <c r="K20" s="10"/>
    </row>
    <row r="21" spans="1:14" x14ac:dyDescent="0.25">
      <c r="A21" s="2">
        <v>7</v>
      </c>
      <c r="B21" s="9" t="s">
        <v>29</v>
      </c>
      <c r="C21" s="2" t="s">
        <v>10</v>
      </c>
      <c r="D21" s="2"/>
      <c r="E21" s="3">
        <v>2921.4</v>
      </c>
      <c r="F21" s="3">
        <v>2921.4</v>
      </c>
      <c r="G21" s="3">
        <f>[1]Лист3!$O$79-[1]Лист3!$L$79</f>
        <v>3008.7</v>
      </c>
      <c r="H21" s="3">
        <f t="shared" si="0"/>
        <v>87.299999999999727</v>
      </c>
      <c r="I21" s="35"/>
      <c r="J21" s="35"/>
      <c r="K21" s="10"/>
    </row>
    <row r="22" spans="1:14" s="13" customFormat="1" ht="24" x14ac:dyDescent="0.25">
      <c r="A22" s="2">
        <v>8</v>
      </c>
      <c r="B22" s="9" t="s">
        <v>24</v>
      </c>
      <c r="C22" s="2" t="s">
        <v>10</v>
      </c>
      <c r="D22" s="2"/>
      <c r="E22" s="3">
        <v>16</v>
      </c>
      <c r="F22" s="3">
        <v>16</v>
      </c>
      <c r="G22" s="3">
        <f>[1]Лист3!$O$82-[1]Лист3!$L$82</f>
        <v>12</v>
      </c>
      <c r="H22" s="3">
        <f t="shared" si="0"/>
        <v>-4</v>
      </c>
      <c r="I22" s="35"/>
      <c r="J22" s="35"/>
      <c r="K22" s="12"/>
      <c r="M22" s="12"/>
    </row>
    <row r="23" spans="1:14" s="13" customFormat="1" x14ac:dyDescent="0.25">
      <c r="A23" s="2">
        <v>9</v>
      </c>
      <c r="B23" s="9" t="s">
        <v>25</v>
      </c>
      <c r="C23" s="2" t="s">
        <v>10</v>
      </c>
      <c r="D23" s="2"/>
      <c r="E23" s="3">
        <v>41.7</v>
      </c>
      <c r="F23" s="3">
        <v>41.7</v>
      </c>
      <c r="G23" s="3">
        <f>[1]Лист3!$O$84-[1]Лист3!$L$84</f>
        <v>50</v>
      </c>
      <c r="H23" s="3">
        <f t="shared" si="0"/>
        <v>8.2999999999999972</v>
      </c>
      <c r="I23" s="35"/>
      <c r="J23" s="35"/>
      <c r="K23" s="12"/>
      <c r="M23" s="12"/>
    </row>
    <row r="24" spans="1:14" s="13" customFormat="1" x14ac:dyDescent="0.25">
      <c r="A24" s="2">
        <v>10</v>
      </c>
      <c r="B24" s="9" t="s">
        <v>45</v>
      </c>
      <c r="C24" s="2" t="s">
        <v>10</v>
      </c>
      <c r="D24" s="2"/>
      <c r="E24" s="3">
        <v>120</v>
      </c>
      <c r="F24" s="3">
        <v>120</v>
      </c>
      <c r="G24" s="3">
        <v>120</v>
      </c>
      <c r="H24" s="3">
        <f t="shared" si="0"/>
        <v>0</v>
      </c>
      <c r="I24" s="35"/>
      <c r="J24" s="35"/>
      <c r="K24" s="12"/>
      <c r="M24" s="12"/>
    </row>
    <row r="25" spans="1:14" x14ac:dyDescent="0.25">
      <c r="A25" s="2">
        <v>11</v>
      </c>
      <c r="B25" s="9" t="s">
        <v>22</v>
      </c>
      <c r="C25" s="2" t="s">
        <v>10</v>
      </c>
      <c r="D25" s="2"/>
      <c r="E25" s="3">
        <v>979.4</v>
      </c>
      <c r="F25" s="3">
        <v>979.4</v>
      </c>
      <c r="G25" s="3">
        <f>[1]Лист3!$O$90-[1]Лист3!$L$90</f>
        <v>346.09999999999991</v>
      </c>
      <c r="H25" s="3">
        <f t="shared" si="0"/>
        <v>-633.30000000000007</v>
      </c>
      <c r="I25" s="35"/>
      <c r="J25" s="35"/>
      <c r="M25" s="10"/>
    </row>
    <row r="26" spans="1:14" x14ac:dyDescent="0.25">
      <c r="A26" s="2">
        <v>12</v>
      </c>
      <c r="B26" s="9" t="s">
        <v>26</v>
      </c>
      <c r="C26" s="2" t="s">
        <v>10</v>
      </c>
      <c r="D26" s="2"/>
      <c r="E26" s="3">
        <v>141.6</v>
      </c>
      <c r="F26" s="3">
        <v>141.6</v>
      </c>
      <c r="G26" s="3">
        <f>[1]Лист3!$O$91-[1]Лист3!$L$91</f>
        <v>280</v>
      </c>
      <c r="H26" s="3">
        <f t="shared" si="0"/>
        <v>138.4</v>
      </c>
      <c r="I26" s="35"/>
      <c r="J26" s="35"/>
      <c r="M26" s="10"/>
    </row>
    <row r="27" spans="1:14" x14ac:dyDescent="0.25">
      <c r="A27" s="2">
        <v>13</v>
      </c>
      <c r="B27" s="9" t="s">
        <v>31</v>
      </c>
      <c r="C27" s="2" t="s">
        <v>10</v>
      </c>
      <c r="D27" s="2"/>
      <c r="E27" s="3">
        <v>114.9</v>
      </c>
      <c r="F27" s="3">
        <v>114.9</v>
      </c>
      <c r="G27" s="3">
        <f>[1]Лист3!$O$129-[1]Лист3!$L$129</f>
        <v>118</v>
      </c>
      <c r="H27" s="3">
        <f t="shared" si="0"/>
        <v>3.0999999999999943</v>
      </c>
      <c r="I27" s="35"/>
      <c r="J27" s="35"/>
      <c r="M27" s="10"/>
    </row>
    <row r="28" spans="1:14" x14ac:dyDescent="0.25">
      <c r="A28" s="2">
        <v>14</v>
      </c>
      <c r="B28" s="9" t="s">
        <v>21</v>
      </c>
      <c r="C28" s="2" t="s">
        <v>10</v>
      </c>
      <c r="D28" s="2"/>
      <c r="E28" s="3">
        <v>177.5</v>
      </c>
      <c r="F28" s="3">
        <v>177.5</v>
      </c>
      <c r="G28" s="3">
        <v>177.5</v>
      </c>
      <c r="H28" s="3">
        <f t="shared" si="0"/>
        <v>0</v>
      </c>
      <c r="I28" s="36"/>
      <c r="J28" s="36"/>
      <c r="M28" s="10"/>
    </row>
    <row r="29" spans="1:14" x14ac:dyDescent="0.25">
      <c r="A29" s="2"/>
      <c r="B29" s="2" t="s">
        <v>12</v>
      </c>
      <c r="C29" s="2"/>
      <c r="D29" s="2"/>
      <c r="E29" s="14">
        <f>SUM(E15:E28)</f>
        <v>29933.200000000001</v>
      </c>
      <c r="F29" s="14">
        <f>SUM(F15:F28)</f>
        <v>29734.000000000004</v>
      </c>
      <c r="G29" s="14">
        <f>SUM(G15:G28)</f>
        <v>25710.800000000003</v>
      </c>
      <c r="H29" s="14">
        <f>SUM(H15:H28)</f>
        <v>-3873.1999999999953</v>
      </c>
      <c r="I29" s="15"/>
      <c r="J29" s="2"/>
      <c r="M29" s="10"/>
    </row>
    <row r="30" spans="1:14" ht="15.75" customHeight="1" x14ac:dyDescent="0.25">
      <c r="A30" s="8"/>
      <c r="B30" s="8"/>
      <c r="C30" s="8"/>
      <c r="D30" s="8"/>
      <c r="E30" s="16"/>
      <c r="F30" s="16"/>
      <c r="G30" s="16"/>
      <c r="H30" s="16"/>
      <c r="I30" s="17"/>
      <c r="J30" s="8"/>
      <c r="M30" s="10"/>
    </row>
    <row r="31" spans="1:14" x14ac:dyDescent="0.25">
      <c r="A31" s="18"/>
      <c r="B31" s="38"/>
      <c r="C31" s="27" t="s">
        <v>42</v>
      </c>
      <c r="D31" s="27"/>
      <c r="E31" s="21"/>
      <c r="F31" s="22" t="s">
        <v>43</v>
      </c>
      <c r="G31" s="40"/>
      <c r="H31" s="41"/>
      <c r="I31" s="20"/>
      <c r="J31" s="18"/>
      <c r="M31" s="10"/>
      <c r="N31" s="10"/>
    </row>
    <row r="32" spans="1:14" ht="21.75" customHeight="1" x14ac:dyDescent="0.25">
      <c r="A32" s="18"/>
      <c r="B32" s="19"/>
      <c r="C32" s="27" t="s">
        <v>14</v>
      </c>
      <c r="D32" s="27"/>
      <c r="E32" s="23"/>
      <c r="F32" s="24" t="s">
        <v>19</v>
      </c>
      <c r="G32" s="40"/>
      <c r="H32" s="42"/>
      <c r="I32" s="20"/>
      <c r="J32" s="18"/>
      <c r="M32" s="10"/>
    </row>
    <row r="33" spans="7:11" x14ac:dyDescent="0.25">
      <c r="G33" s="10"/>
      <c r="H33" s="10"/>
    </row>
    <row r="34" spans="7:11" x14ac:dyDescent="0.25">
      <c r="K34" s="10"/>
    </row>
    <row r="39" spans="7:11" x14ac:dyDescent="0.25">
      <c r="H39" s="10"/>
    </row>
    <row r="41" spans="7:11" x14ac:dyDescent="0.25">
      <c r="H41" s="10"/>
    </row>
  </sheetData>
  <mergeCells count="17">
    <mergeCell ref="C31:D31"/>
    <mergeCell ref="C32:D32"/>
    <mergeCell ref="C10:J10"/>
    <mergeCell ref="A11:J12"/>
    <mergeCell ref="G17:G18"/>
    <mergeCell ref="A2:J2"/>
    <mergeCell ref="A3:J3"/>
    <mergeCell ref="A4:J4"/>
    <mergeCell ref="A5:E5"/>
    <mergeCell ref="A6:I6"/>
    <mergeCell ref="I15:I28"/>
    <mergeCell ref="J15:J28"/>
    <mergeCell ref="A7:I7"/>
    <mergeCell ref="A8:I8"/>
    <mergeCell ref="A9:B9"/>
    <mergeCell ref="C9:I9"/>
    <mergeCell ref="A10:B10"/>
  </mergeCells>
  <pageMargins left="0.42708333333333331" right="0.25" top="0.15625" bottom="0.75" header="0.3" footer="0.3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2026-01-11T03:36:07Z</dcterms:modified>
</cp:coreProperties>
</file>